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120" windowWidth="9135" windowHeight="4455" activeTab="0"/>
  </bookViews>
  <sheets>
    <sheet name="Präferenzmatrix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<sst xmlns="http://schemas.openxmlformats.org/spreadsheetml/2006/main" count="31" uniqueCount="31">
  <si>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Präferenzmatrix</t>
  </si>
  <si>
    <t>für das Projekt</t>
  </si>
  <si>
    <t>Gewicht</t>
  </si>
  <si>
    <t>Rang-</t>
  </si>
  <si>
    <t>Anzahl</t>
  </si>
  <si>
    <t>folge</t>
  </si>
  <si>
    <t>Nen-</t>
  </si>
  <si>
    <t>nungen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</si>
  <si>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</si>
  <si>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</si>
  <si>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</si>
  <si>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</si>
  <si>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</si>
  <si>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</si>
  <si>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</si>
  <si>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</si>
  <si>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</si>
  <si>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</si>
  <si>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</si>
  <si>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</si>
  <si>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</si>
  <si>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</si>
  <si>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</si>
  <si>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</si>
  <si>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</si>
  <si>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</si>
  <si>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</si>
  <si>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</si>
  <si>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Total</t>
  </si>
  <si>
    <t>Projektbezeichnung</t>
  </si>
  <si>
    <t>Kriterien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</si>
</sst>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14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Alignment="1">
      <alignment horizontal="center"/>
    </xf>
    <xf numFmtId="0" fontId="7" fillId="3" borderId="0" xfId="0" applyFont="1" applyFill="1" applyAlignment="1" applyProtection="1">
      <alignment horizontal="center"/>
      <protection locked="0"/>
    </xf>
    <xf numFmtId="0" fontId="0" fillId="2" borderId="4" xfId="0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9" fillId="2" borderId="10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0" fillId="2" borderId="12" xfId="0" applyFill="1" applyBorder="1" applyAlignment="1">
      <alignment horizontal="centerContinuous" vertical="center"/>
    </xf>
    <xf numFmtId="0" fontId="0" fillId="3" borderId="4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/>
      <protection locked="0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 applyProtection="1">
      <alignment horizontal="center"/>
      <protection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 applyProtection="1">
      <alignment horizontal="center"/>
      <protection/>
    </xf>
    <xf numFmtId="0" fontId="7" fillId="4" borderId="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5" fillId="3" borderId="23" xfId="0" applyFont="1" applyFill="1" applyBorder="1" applyAlignment="1" applyProtection="1">
      <alignment horizontal="centerContinuous" vertical="center"/>
      <protection locked="0"/>
    </xf>
    <xf numFmtId="0" fontId="0" fillId="5" borderId="0" xfId="0" applyFill="1" applyAlignment="1">
      <alignment/>
    </xf>
    <xf numFmtId="0" fontId="0" fillId="5" borderId="0" xfId="0" applyFill="1" applyAlignment="1" applyProtection="1">
      <alignment/>
      <protection locked="0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/>
    </xf>
    <xf numFmtId="0" fontId="7" fillId="5" borderId="24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7" fillId="5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25</xdr:col>
      <xdr:colOff>114300</xdr:colOff>
      <xdr:row>24</xdr:row>
      <xdr:rowOff>57150</xdr:rowOff>
    </xdr:to>
    <xdr:sp>
      <xdr:nvSpPr>
        <xdr:cNvPr id="1" name="Line 8"/>
        <xdr:cNvSpPr>
          <a:spLocks/>
        </xdr:cNvSpPr>
      </xdr:nvSpPr>
      <xdr:spPr>
        <a:xfrm>
          <a:off x="4333875" y="1047750"/>
          <a:ext cx="3552825" cy="2590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57150</xdr:rowOff>
    </xdr:from>
    <xdr:to>
      <xdr:col>25</xdr:col>
      <xdr:colOff>123825</xdr:colOff>
      <xdr:row>44</xdr:row>
      <xdr:rowOff>9525</xdr:rowOff>
    </xdr:to>
    <xdr:sp>
      <xdr:nvSpPr>
        <xdr:cNvPr id="2" name="Line 9"/>
        <xdr:cNvSpPr>
          <a:spLocks/>
        </xdr:cNvSpPr>
      </xdr:nvSpPr>
      <xdr:spPr>
        <a:xfrm flipV="1">
          <a:off x="4333875" y="3638550"/>
          <a:ext cx="3562350" cy="26193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24</xdr:col>
      <xdr:colOff>95250</xdr:colOff>
      <xdr:row>25</xdr:row>
      <xdr:rowOff>76200</xdr:rowOff>
    </xdr:to>
    <xdr:sp>
      <xdr:nvSpPr>
        <xdr:cNvPr id="3" name="Line 10"/>
        <xdr:cNvSpPr>
          <a:spLocks/>
        </xdr:cNvSpPr>
      </xdr:nvSpPr>
      <xdr:spPr>
        <a:xfrm>
          <a:off x="4333875" y="1314450"/>
          <a:ext cx="3352800" cy="2476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23</xdr:col>
      <xdr:colOff>85725</xdr:colOff>
      <xdr:row>26</xdr:row>
      <xdr:rowOff>66675</xdr:rowOff>
    </xdr:to>
    <xdr:sp>
      <xdr:nvSpPr>
        <xdr:cNvPr id="4" name="Line 11"/>
        <xdr:cNvSpPr>
          <a:spLocks/>
        </xdr:cNvSpPr>
      </xdr:nvSpPr>
      <xdr:spPr>
        <a:xfrm>
          <a:off x="4333875" y="1581150"/>
          <a:ext cx="3162300" cy="2333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22</xdr:col>
      <xdr:colOff>104775</xdr:colOff>
      <xdr:row>27</xdr:row>
      <xdr:rowOff>85725</xdr:rowOff>
    </xdr:to>
    <xdr:sp>
      <xdr:nvSpPr>
        <xdr:cNvPr id="5" name="Line 12"/>
        <xdr:cNvSpPr>
          <a:spLocks/>
        </xdr:cNvSpPr>
      </xdr:nvSpPr>
      <xdr:spPr>
        <a:xfrm>
          <a:off x="4333875" y="1847850"/>
          <a:ext cx="3000375" cy="2219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21</xdr:col>
      <xdr:colOff>95250</xdr:colOff>
      <xdr:row>28</xdr:row>
      <xdr:rowOff>66675</xdr:rowOff>
    </xdr:to>
    <xdr:sp>
      <xdr:nvSpPr>
        <xdr:cNvPr id="6" name="Line 13"/>
        <xdr:cNvSpPr>
          <a:spLocks/>
        </xdr:cNvSpPr>
      </xdr:nvSpPr>
      <xdr:spPr>
        <a:xfrm>
          <a:off x="4333875" y="2114550"/>
          <a:ext cx="2809875" cy="2066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20</xdr:col>
      <xdr:colOff>95250</xdr:colOff>
      <xdr:row>29</xdr:row>
      <xdr:rowOff>76200</xdr:rowOff>
    </xdr:to>
    <xdr:sp>
      <xdr:nvSpPr>
        <xdr:cNvPr id="7" name="Line 14"/>
        <xdr:cNvSpPr>
          <a:spLocks/>
        </xdr:cNvSpPr>
      </xdr:nvSpPr>
      <xdr:spPr>
        <a:xfrm>
          <a:off x="4333875" y="2381250"/>
          <a:ext cx="2628900" cy="1943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19</xdr:col>
      <xdr:colOff>95250</xdr:colOff>
      <xdr:row>30</xdr:row>
      <xdr:rowOff>66675</xdr:rowOff>
    </xdr:to>
    <xdr:sp>
      <xdr:nvSpPr>
        <xdr:cNvPr id="8" name="Line 15"/>
        <xdr:cNvSpPr>
          <a:spLocks/>
        </xdr:cNvSpPr>
      </xdr:nvSpPr>
      <xdr:spPr>
        <a:xfrm>
          <a:off x="4333875" y="2647950"/>
          <a:ext cx="2447925" cy="1800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18</xdr:col>
      <xdr:colOff>85725</xdr:colOff>
      <xdr:row>31</xdr:row>
      <xdr:rowOff>76200</xdr:rowOff>
    </xdr:to>
    <xdr:sp>
      <xdr:nvSpPr>
        <xdr:cNvPr id="9" name="Line 16"/>
        <xdr:cNvSpPr>
          <a:spLocks/>
        </xdr:cNvSpPr>
      </xdr:nvSpPr>
      <xdr:spPr>
        <a:xfrm>
          <a:off x="4333875" y="2914650"/>
          <a:ext cx="2257425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17</xdr:col>
      <xdr:colOff>95250</xdr:colOff>
      <xdr:row>32</xdr:row>
      <xdr:rowOff>66675</xdr:rowOff>
    </xdr:to>
    <xdr:sp>
      <xdr:nvSpPr>
        <xdr:cNvPr id="10" name="Line 17"/>
        <xdr:cNvSpPr>
          <a:spLocks/>
        </xdr:cNvSpPr>
      </xdr:nvSpPr>
      <xdr:spPr>
        <a:xfrm>
          <a:off x="4333875" y="3190875"/>
          <a:ext cx="2085975" cy="1524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16</xdr:col>
      <xdr:colOff>95250</xdr:colOff>
      <xdr:row>33</xdr:row>
      <xdr:rowOff>66675</xdr:rowOff>
    </xdr:to>
    <xdr:sp>
      <xdr:nvSpPr>
        <xdr:cNvPr id="11" name="Line 18"/>
        <xdr:cNvSpPr>
          <a:spLocks/>
        </xdr:cNvSpPr>
      </xdr:nvSpPr>
      <xdr:spPr>
        <a:xfrm>
          <a:off x="4333875" y="3448050"/>
          <a:ext cx="1905000" cy="1400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15</xdr:col>
      <xdr:colOff>95250</xdr:colOff>
      <xdr:row>34</xdr:row>
      <xdr:rowOff>76200</xdr:rowOff>
    </xdr:to>
    <xdr:sp>
      <xdr:nvSpPr>
        <xdr:cNvPr id="12" name="Line 19"/>
        <xdr:cNvSpPr>
          <a:spLocks/>
        </xdr:cNvSpPr>
      </xdr:nvSpPr>
      <xdr:spPr>
        <a:xfrm>
          <a:off x="4333875" y="3714750"/>
          <a:ext cx="1724025" cy="1276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14</xdr:col>
      <xdr:colOff>85725</xdr:colOff>
      <xdr:row>35</xdr:row>
      <xdr:rowOff>66675</xdr:rowOff>
    </xdr:to>
    <xdr:sp>
      <xdr:nvSpPr>
        <xdr:cNvPr id="13" name="Line 20"/>
        <xdr:cNvSpPr>
          <a:spLocks/>
        </xdr:cNvSpPr>
      </xdr:nvSpPr>
      <xdr:spPr>
        <a:xfrm>
          <a:off x="4333875" y="3981450"/>
          <a:ext cx="1533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13</xdr:col>
      <xdr:colOff>85725</xdr:colOff>
      <xdr:row>36</xdr:row>
      <xdr:rowOff>66675</xdr:rowOff>
    </xdr:to>
    <xdr:sp>
      <xdr:nvSpPr>
        <xdr:cNvPr id="14" name="Line 21"/>
        <xdr:cNvSpPr>
          <a:spLocks/>
        </xdr:cNvSpPr>
      </xdr:nvSpPr>
      <xdr:spPr>
        <a:xfrm>
          <a:off x="4333875" y="4248150"/>
          <a:ext cx="135255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85725</xdr:colOff>
      <xdr:row>37</xdr:row>
      <xdr:rowOff>76200</xdr:rowOff>
    </xdr:to>
    <xdr:sp>
      <xdr:nvSpPr>
        <xdr:cNvPr id="15" name="Line 22"/>
        <xdr:cNvSpPr>
          <a:spLocks/>
        </xdr:cNvSpPr>
      </xdr:nvSpPr>
      <xdr:spPr>
        <a:xfrm>
          <a:off x="4333875" y="4514850"/>
          <a:ext cx="1171575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11</xdr:col>
      <xdr:colOff>95250</xdr:colOff>
      <xdr:row>38</xdr:row>
      <xdr:rowOff>76200</xdr:rowOff>
    </xdr:to>
    <xdr:sp>
      <xdr:nvSpPr>
        <xdr:cNvPr id="16" name="Line 23"/>
        <xdr:cNvSpPr>
          <a:spLocks/>
        </xdr:cNvSpPr>
      </xdr:nvSpPr>
      <xdr:spPr>
        <a:xfrm>
          <a:off x="4333875" y="4781550"/>
          <a:ext cx="10001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10</xdr:col>
      <xdr:colOff>85725</xdr:colOff>
      <xdr:row>39</xdr:row>
      <xdr:rowOff>76200</xdr:rowOff>
    </xdr:to>
    <xdr:sp>
      <xdr:nvSpPr>
        <xdr:cNvPr id="17" name="Line 24"/>
        <xdr:cNvSpPr>
          <a:spLocks/>
        </xdr:cNvSpPr>
      </xdr:nvSpPr>
      <xdr:spPr>
        <a:xfrm>
          <a:off x="4343400" y="5048250"/>
          <a:ext cx="800100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9</xdr:col>
      <xdr:colOff>85725</xdr:colOff>
      <xdr:row>40</xdr:row>
      <xdr:rowOff>66675</xdr:rowOff>
    </xdr:to>
    <xdr:sp>
      <xdr:nvSpPr>
        <xdr:cNvPr id="18" name="Line 25"/>
        <xdr:cNvSpPr>
          <a:spLocks/>
        </xdr:cNvSpPr>
      </xdr:nvSpPr>
      <xdr:spPr>
        <a:xfrm>
          <a:off x="4333875" y="5314950"/>
          <a:ext cx="6286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8</xdr:col>
      <xdr:colOff>95250</xdr:colOff>
      <xdr:row>41</xdr:row>
      <xdr:rowOff>66675</xdr:rowOff>
    </xdr:to>
    <xdr:sp>
      <xdr:nvSpPr>
        <xdr:cNvPr id="19" name="Line 26"/>
        <xdr:cNvSpPr>
          <a:spLocks/>
        </xdr:cNvSpPr>
      </xdr:nvSpPr>
      <xdr:spPr>
        <a:xfrm>
          <a:off x="4333875" y="5581650"/>
          <a:ext cx="45720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7</xdr:col>
      <xdr:colOff>95250</xdr:colOff>
      <xdr:row>42</xdr:row>
      <xdr:rowOff>66675</xdr:rowOff>
    </xdr:to>
    <xdr:sp>
      <xdr:nvSpPr>
        <xdr:cNvPr id="20" name="Line 27"/>
        <xdr:cNvSpPr>
          <a:spLocks/>
        </xdr:cNvSpPr>
      </xdr:nvSpPr>
      <xdr:spPr>
        <a:xfrm>
          <a:off x="4333875" y="5848350"/>
          <a:ext cx="2762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47625</xdr:rowOff>
    </xdr:from>
    <xdr:to>
      <xdr:col>24</xdr:col>
      <xdr:colOff>114300</xdr:colOff>
      <xdr:row>42</xdr:row>
      <xdr:rowOff>0</xdr:rowOff>
    </xdr:to>
    <xdr:sp>
      <xdr:nvSpPr>
        <xdr:cNvPr id="21" name="Line 28"/>
        <xdr:cNvSpPr>
          <a:spLocks/>
        </xdr:cNvSpPr>
      </xdr:nvSpPr>
      <xdr:spPr>
        <a:xfrm flipV="1">
          <a:off x="4333875" y="3495675"/>
          <a:ext cx="337185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57150</xdr:rowOff>
    </xdr:from>
    <xdr:to>
      <xdr:col>23</xdr:col>
      <xdr:colOff>104775</xdr:colOff>
      <xdr:row>40</xdr:row>
      <xdr:rowOff>0</xdr:rowOff>
    </xdr:to>
    <xdr:sp>
      <xdr:nvSpPr>
        <xdr:cNvPr id="22" name="Line 29"/>
        <xdr:cNvSpPr>
          <a:spLocks/>
        </xdr:cNvSpPr>
      </xdr:nvSpPr>
      <xdr:spPr>
        <a:xfrm flipV="1">
          <a:off x="4333875" y="3371850"/>
          <a:ext cx="3181350" cy="2343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57150</xdr:rowOff>
    </xdr:from>
    <xdr:to>
      <xdr:col>22</xdr:col>
      <xdr:colOff>95250</xdr:colOff>
      <xdr:row>37</xdr:row>
      <xdr:rowOff>114300</xdr:rowOff>
    </xdr:to>
    <xdr:sp>
      <xdr:nvSpPr>
        <xdr:cNvPr id="23" name="Line 30"/>
        <xdr:cNvSpPr>
          <a:spLocks/>
        </xdr:cNvSpPr>
      </xdr:nvSpPr>
      <xdr:spPr>
        <a:xfrm flipV="1">
          <a:off x="4333875" y="3238500"/>
          <a:ext cx="2990850" cy="2190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47625</xdr:rowOff>
    </xdr:from>
    <xdr:to>
      <xdr:col>21</xdr:col>
      <xdr:colOff>104775</xdr:colOff>
      <xdr:row>36</xdr:row>
      <xdr:rowOff>0</xdr:rowOff>
    </xdr:to>
    <xdr:sp>
      <xdr:nvSpPr>
        <xdr:cNvPr id="24" name="Line 31"/>
        <xdr:cNvSpPr>
          <a:spLocks/>
        </xdr:cNvSpPr>
      </xdr:nvSpPr>
      <xdr:spPr>
        <a:xfrm flipV="1">
          <a:off x="4333875" y="3095625"/>
          <a:ext cx="2819400" cy="2085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57150</xdr:rowOff>
    </xdr:from>
    <xdr:to>
      <xdr:col>20</xdr:col>
      <xdr:colOff>104775</xdr:colOff>
      <xdr:row>33</xdr:row>
      <xdr:rowOff>114300</xdr:rowOff>
    </xdr:to>
    <xdr:sp>
      <xdr:nvSpPr>
        <xdr:cNvPr id="25" name="Line 32"/>
        <xdr:cNvSpPr>
          <a:spLocks/>
        </xdr:cNvSpPr>
      </xdr:nvSpPr>
      <xdr:spPr>
        <a:xfrm flipV="1">
          <a:off x="4333875" y="2971800"/>
          <a:ext cx="2638425" cy="1924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57150</xdr:rowOff>
    </xdr:from>
    <xdr:to>
      <xdr:col>19</xdr:col>
      <xdr:colOff>104775</xdr:colOff>
      <xdr:row>32</xdr:row>
      <xdr:rowOff>0</xdr:rowOff>
    </xdr:to>
    <xdr:sp>
      <xdr:nvSpPr>
        <xdr:cNvPr id="26" name="Line 33"/>
        <xdr:cNvSpPr>
          <a:spLocks/>
        </xdr:cNvSpPr>
      </xdr:nvSpPr>
      <xdr:spPr>
        <a:xfrm flipV="1">
          <a:off x="4333875" y="2838450"/>
          <a:ext cx="245745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57150</xdr:rowOff>
    </xdr:from>
    <xdr:to>
      <xdr:col>18</xdr:col>
      <xdr:colOff>95250</xdr:colOff>
      <xdr:row>29</xdr:row>
      <xdr:rowOff>114300</xdr:rowOff>
    </xdr:to>
    <xdr:sp>
      <xdr:nvSpPr>
        <xdr:cNvPr id="27" name="Line 34"/>
        <xdr:cNvSpPr>
          <a:spLocks/>
        </xdr:cNvSpPr>
      </xdr:nvSpPr>
      <xdr:spPr>
        <a:xfrm flipV="1">
          <a:off x="4333875" y="2705100"/>
          <a:ext cx="2266950" cy="1657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47625</xdr:rowOff>
    </xdr:from>
    <xdr:to>
      <xdr:col>17</xdr:col>
      <xdr:colOff>95250</xdr:colOff>
      <xdr:row>28</xdr:row>
      <xdr:rowOff>0</xdr:rowOff>
    </xdr:to>
    <xdr:sp>
      <xdr:nvSpPr>
        <xdr:cNvPr id="28" name="Line 35"/>
        <xdr:cNvSpPr>
          <a:spLocks/>
        </xdr:cNvSpPr>
      </xdr:nvSpPr>
      <xdr:spPr>
        <a:xfrm flipV="1">
          <a:off x="4333875" y="2562225"/>
          <a:ext cx="2085975" cy="1552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57150</xdr:rowOff>
    </xdr:from>
    <xdr:to>
      <xdr:col>16</xdr:col>
      <xdr:colOff>95250</xdr:colOff>
      <xdr:row>26</xdr:row>
      <xdr:rowOff>0</xdr:rowOff>
    </xdr:to>
    <xdr:sp>
      <xdr:nvSpPr>
        <xdr:cNvPr id="29" name="Line 36"/>
        <xdr:cNvSpPr>
          <a:spLocks/>
        </xdr:cNvSpPr>
      </xdr:nvSpPr>
      <xdr:spPr>
        <a:xfrm flipV="1">
          <a:off x="4343400" y="2438400"/>
          <a:ext cx="1895475" cy="1409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47625</xdr:rowOff>
    </xdr:from>
    <xdr:to>
      <xdr:col>15</xdr:col>
      <xdr:colOff>95250</xdr:colOff>
      <xdr:row>24</xdr:row>
      <xdr:rowOff>0</xdr:rowOff>
    </xdr:to>
    <xdr:sp>
      <xdr:nvSpPr>
        <xdr:cNvPr id="30" name="Line 37"/>
        <xdr:cNvSpPr>
          <a:spLocks/>
        </xdr:cNvSpPr>
      </xdr:nvSpPr>
      <xdr:spPr>
        <a:xfrm flipV="1">
          <a:off x="4333875" y="2295525"/>
          <a:ext cx="1724025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66675</xdr:rowOff>
    </xdr:from>
    <xdr:to>
      <xdr:col>14</xdr:col>
      <xdr:colOff>95250</xdr:colOff>
      <xdr:row>22</xdr:row>
      <xdr:rowOff>0</xdr:rowOff>
    </xdr:to>
    <xdr:sp>
      <xdr:nvSpPr>
        <xdr:cNvPr id="31" name="Line 38"/>
        <xdr:cNvSpPr>
          <a:spLocks/>
        </xdr:cNvSpPr>
      </xdr:nvSpPr>
      <xdr:spPr>
        <a:xfrm flipV="1">
          <a:off x="4343400" y="2181225"/>
          <a:ext cx="1533525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66675</xdr:rowOff>
    </xdr:from>
    <xdr:to>
      <xdr:col>13</xdr:col>
      <xdr:colOff>95250</xdr:colOff>
      <xdr:row>20</xdr:row>
      <xdr:rowOff>0</xdr:rowOff>
    </xdr:to>
    <xdr:sp>
      <xdr:nvSpPr>
        <xdr:cNvPr id="32" name="Line 39"/>
        <xdr:cNvSpPr>
          <a:spLocks/>
        </xdr:cNvSpPr>
      </xdr:nvSpPr>
      <xdr:spPr>
        <a:xfrm flipV="1">
          <a:off x="4333875" y="2047875"/>
          <a:ext cx="1362075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57150</xdr:rowOff>
    </xdr:from>
    <xdr:to>
      <xdr:col>12</xdr:col>
      <xdr:colOff>85725</xdr:colOff>
      <xdr:row>18</xdr:row>
      <xdr:rowOff>0</xdr:rowOff>
    </xdr:to>
    <xdr:sp>
      <xdr:nvSpPr>
        <xdr:cNvPr id="33" name="Line 40"/>
        <xdr:cNvSpPr>
          <a:spLocks/>
        </xdr:cNvSpPr>
      </xdr:nvSpPr>
      <xdr:spPr>
        <a:xfrm flipV="1">
          <a:off x="4333875" y="1905000"/>
          <a:ext cx="1171575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57150</xdr:rowOff>
    </xdr:from>
    <xdr:to>
      <xdr:col>11</xdr:col>
      <xdr:colOff>95250</xdr:colOff>
      <xdr:row>16</xdr:row>
      <xdr:rowOff>0</xdr:rowOff>
    </xdr:to>
    <xdr:sp>
      <xdr:nvSpPr>
        <xdr:cNvPr id="34" name="Line 41"/>
        <xdr:cNvSpPr>
          <a:spLocks/>
        </xdr:cNvSpPr>
      </xdr:nvSpPr>
      <xdr:spPr>
        <a:xfrm flipV="1">
          <a:off x="4333875" y="1771650"/>
          <a:ext cx="1000125" cy="742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57150</xdr:rowOff>
    </xdr:from>
    <xdr:to>
      <xdr:col>10</xdr:col>
      <xdr:colOff>85725</xdr:colOff>
      <xdr:row>14</xdr:row>
      <xdr:rowOff>0</xdr:rowOff>
    </xdr:to>
    <xdr:sp>
      <xdr:nvSpPr>
        <xdr:cNvPr id="35" name="Line 42"/>
        <xdr:cNvSpPr>
          <a:spLocks/>
        </xdr:cNvSpPr>
      </xdr:nvSpPr>
      <xdr:spPr>
        <a:xfrm flipV="1">
          <a:off x="4333875" y="1638300"/>
          <a:ext cx="809625" cy="609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57150</xdr:rowOff>
    </xdr:from>
    <xdr:to>
      <xdr:col>9</xdr:col>
      <xdr:colOff>95250</xdr:colOff>
      <xdr:row>11</xdr:row>
      <xdr:rowOff>114300</xdr:rowOff>
    </xdr:to>
    <xdr:sp>
      <xdr:nvSpPr>
        <xdr:cNvPr id="36" name="Line 43"/>
        <xdr:cNvSpPr>
          <a:spLocks/>
        </xdr:cNvSpPr>
      </xdr:nvSpPr>
      <xdr:spPr>
        <a:xfrm flipV="1">
          <a:off x="4333875" y="1504950"/>
          <a:ext cx="638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57150</xdr:rowOff>
    </xdr:from>
    <xdr:to>
      <xdr:col>8</xdr:col>
      <xdr:colOff>85725</xdr:colOff>
      <xdr:row>10</xdr:row>
      <xdr:rowOff>0</xdr:rowOff>
    </xdr:to>
    <xdr:sp>
      <xdr:nvSpPr>
        <xdr:cNvPr id="37" name="Line 44"/>
        <xdr:cNvSpPr>
          <a:spLocks/>
        </xdr:cNvSpPr>
      </xdr:nvSpPr>
      <xdr:spPr>
        <a:xfrm flipV="1">
          <a:off x="4343400" y="1371600"/>
          <a:ext cx="4381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104775</xdr:colOff>
      <xdr:row>7</xdr:row>
      <xdr:rowOff>114300</xdr:rowOff>
    </xdr:to>
    <xdr:sp>
      <xdr:nvSpPr>
        <xdr:cNvPr id="38" name="Line 45"/>
        <xdr:cNvSpPr>
          <a:spLocks/>
        </xdr:cNvSpPr>
      </xdr:nvSpPr>
      <xdr:spPr>
        <a:xfrm flipV="1">
          <a:off x="4333875" y="1257300"/>
          <a:ext cx="2857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SheetLayoutView="100" workbookViewId="0" topLeftCell="A1">
      <selection activeCell="F6" sqref="F6"/>
    </sheetView>
  </sheetViews>
  <sheetFormatPr defaultColWidth="11.421875" defaultRowHeight="12.75"/>
  <cols>
    <col min="1" max="1" width="3.7109375" style="0" customWidth="1"/>
    <col min="2" max="4" width="4.7109375" style="0" customWidth="1"/>
    <col min="5" max="5" width="2.7109375" style="0" customWidth="1"/>
    <col min="6" max="6" width="44.421875" style="0" customWidth="1"/>
    <col min="7" max="25" width="2.7109375" style="6" customWidth="1"/>
    <col min="26" max="28" width="3.7109375" style="0" customWidth="1"/>
    <col min="29" max="29" width="11.57421875" style="31" customWidth="1"/>
  </cols>
  <sheetData>
    <row r="1" spans="1:28" ht="25.5" customHeight="1" thickTop="1">
      <c r="A1" s="33"/>
      <c r="B1" s="16" t="s">
        <v>0</v>
      </c>
      <c r="C1" s="17"/>
      <c r="D1" s="17"/>
      <c r="E1" s="17"/>
      <c r="F1" s="18"/>
      <c r="G1" s="35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3"/>
      <c r="AA1" s="33"/>
      <c r="AB1" s="33"/>
    </row>
    <row r="2" spans="1:28" ht="25.5" customHeight="1">
      <c r="A2" s="34"/>
      <c r="B2" s="9" t="s">
        <v>1</v>
      </c>
      <c r="C2" s="8"/>
      <c r="D2" s="8"/>
      <c r="E2" s="8"/>
      <c r="F2" s="32" t="s">
        <v>29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3"/>
      <c r="AA2" s="33"/>
      <c r="AB2" s="33"/>
    </row>
    <row r="3" spans="1:28" ht="10.5" customHeight="1">
      <c r="A3" s="33"/>
      <c r="B3" s="10" t="s">
        <v>2</v>
      </c>
      <c r="C3" s="1" t="s">
        <v>3</v>
      </c>
      <c r="D3" s="1" t="s">
        <v>4</v>
      </c>
      <c r="E3" s="2"/>
      <c r="F3" s="13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3"/>
      <c r="AA3" s="33"/>
      <c r="AB3" s="33"/>
    </row>
    <row r="4" spans="1:28" ht="10.5" customHeight="1">
      <c r="A4" s="33"/>
      <c r="B4" s="11"/>
      <c r="C4" s="1" t="s">
        <v>5</v>
      </c>
      <c r="D4" s="1" t="s">
        <v>6</v>
      </c>
      <c r="E4" s="2"/>
      <c r="F4" s="14" t="s">
        <v>30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3"/>
      <c r="AA4" s="33"/>
      <c r="AB4" s="33"/>
    </row>
    <row r="5" spans="1:28" ht="10.5" customHeight="1" thickBot="1">
      <c r="A5" s="33"/>
      <c r="B5" s="12"/>
      <c r="C5" s="3"/>
      <c r="D5" s="4" t="s">
        <v>7</v>
      </c>
      <c r="E5" s="5"/>
      <c r="F5" s="15"/>
      <c r="G5" s="36"/>
      <c r="H5" s="36"/>
      <c r="I5" s="36"/>
      <c r="J5" s="36"/>
      <c r="K5" s="36"/>
      <c r="L5" s="36"/>
      <c r="M5" s="36"/>
      <c r="N5" s="35"/>
      <c r="O5" s="35"/>
      <c r="P5" s="35"/>
      <c r="Q5" s="36"/>
      <c r="R5" s="36"/>
      <c r="S5" s="36"/>
      <c r="T5" s="36"/>
      <c r="U5" s="36"/>
      <c r="V5" s="36"/>
      <c r="W5" s="36"/>
      <c r="X5" s="36"/>
      <c r="Y5" s="36"/>
      <c r="Z5" s="33"/>
      <c r="AA5" s="33"/>
      <c r="AB5" s="33"/>
    </row>
    <row r="6" spans="1:28" ht="10.5" customHeight="1">
      <c r="A6" s="33"/>
      <c r="B6" s="28" t="e">
        <f>(D6*100)/D45</f>
        <v>#DIV/0!</v>
      </c>
      <c r="C6" s="29">
        <f>RANK(D6,D6:D44)</f>
        <v>1</v>
      </c>
      <c r="D6" s="29">
        <f>COUNTIF(G7:Y43,"a")</f>
        <v>0</v>
      </c>
      <c r="E6" s="30" t="s">
        <v>8</v>
      </c>
      <c r="F6" s="19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3"/>
      <c r="AA6" s="33"/>
      <c r="AB6" s="33"/>
    </row>
    <row r="7" spans="1:28" ht="10.5" customHeight="1">
      <c r="A7" s="33"/>
      <c r="B7" s="39"/>
      <c r="C7" s="40"/>
      <c r="D7" s="40"/>
      <c r="E7" s="41"/>
      <c r="F7" s="42"/>
      <c r="G7" s="7"/>
      <c r="H7" s="36"/>
      <c r="I7" s="36"/>
      <c r="J7" s="36"/>
      <c r="K7" s="36"/>
      <c r="L7" s="36"/>
      <c r="M7" s="36"/>
      <c r="N7" s="35"/>
      <c r="O7" s="35"/>
      <c r="P7" s="35"/>
      <c r="Q7" s="36"/>
      <c r="R7" s="36"/>
      <c r="S7" s="36"/>
      <c r="T7" s="36"/>
      <c r="U7" s="36"/>
      <c r="V7" s="36"/>
      <c r="W7" s="36"/>
      <c r="X7" s="36"/>
      <c r="Y7" s="36"/>
      <c r="Z7" s="33"/>
      <c r="AA7" s="33"/>
      <c r="AB7" s="33"/>
    </row>
    <row r="8" spans="1:28" ht="10.5" customHeight="1">
      <c r="A8" s="33"/>
      <c r="B8" s="24" t="e">
        <f>(D8*100)/D45</f>
        <v>#DIV/0!</v>
      </c>
      <c r="C8" s="27">
        <f>RANK(D8,D6:D44)</f>
        <v>1</v>
      </c>
      <c r="D8" s="25">
        <f>COUNTIF(G7:Y43,"b")</f>
        <v>0</v>
      </c>
      <c r="E8" s="26" t="s">
        <v>9</v>
      </c>
      <c r="F8" s="19"/>
      <c r="G8" s="36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3"/>
      <c r="AA8" s="33"/>
      <c r="AB8" s="33"/>
    </row>
    <row r="9" spans="1:28" ht="10.5" customHeight="1">
      <c r="A9" s="33"/>
      <c r="B9" s="39"/>
      <c r="C9" s="40"/>
      <c r="D9" s="40"/>
      <c r="E9" s="41"/>
      <c r="F9" s="42"/>
      <c r="G9" s="7"/>
      <c r="H9" s="36"/>
      <c r="I9" s="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3"/>
      <c r="AA9" s="33"/>
      <c r="AB9" s="33"/>
    </row>
    <row r="10" spans="1:28" ht="10.5" customHeight="1">
      <c r="A10" s="33"/>
      <c r="B10" s="24" t="e">
        <f>(D10*100)/D45</f>
        <v>#DIV/0!</v>
      </c>
      <c r="C10" s="27">
        <f>RANK(D10,D6:D44)</f>
        <v>1</v>
      </c>
      <c r="D10" s="25">
        <f>COUNTIF(G7:Y43,"c")</f>
        <v>0</v>
      </c>
      <c r="E10" s="26" t="s">
        <v>10</v>
      </c>
      <c r="F10" s="19"/>
      <c r="G10" s="36"/>
      <c r="H10" s="7"/>
      <c r="I10" s="36"/>
      <c r="J10" s="7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3"/>
      <c r="AA10" s="33"/>
      <c r="AB10" s="33"/>
    </row>
    <row r="11" spans="1:28" ht="10.5" customHeight="1">
      <c r="A11" s="33"/>
      <c r="B11" s="39"/>
      <c r="C11" s="40"/>
      <c r="D11" s="40"/>
      <c r="E11" s="41"/>
      <c r="F11" s="42"/>
      <c r="G11" s="7"/>
      <c r="H11" s="36"/>
      <c r="I11" s="7"/>
      <c r="J11" s="36"/>
      <c r="K11" s="7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3"/>
      <c r="AA11" s="33"/>
      <c r="AB11" s="33"/>
    </row>
    <row r="12" spans="1:28" ht="10.5" customHeight="1">
      <c r="A12" s="33"/>
      <c r="B12" s="24" t="e">
        <f>(D12*100)/D45</f>
        <v>#DIV/0!</v>
      </c>
      <c r="C12" s="25">
        <f>RANK(D12,D6:D44)</f>
        <v>1</v>
      </c>
      <c r="D12" s="25">
        <f>COUNTIF(G7:Y43,"d")</f>
        <v>0</v>
      </c>
      <c r="E12" s="26" t="s">
        <v>11</v>
      </c>
      <c r="F12" s="19"/>
      <c r="G12" s="36"/>
      <c r="H12" s="7"/>
      <c r="I12" s="36"/>
      <c r="J12" s="7"/>
      <c r="K12" s="36"/>
      <c r="L12" s="7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3"/>
      <c r="AA12" s="33"/>
      <c r="AB12" s="33"/>
    </row>
    <row r="13" spans="1:28" ht="10.5" customHeight="1">
      <c r="A13" s="33"/>
      <c r="B13" s="39"/>
      <c r="C13" s="40"/>
      <c r="D13" s="40"/>
      <c r="E13" s="41"/>
      <c r="F13" s="42"/>
      <c r="G13" s="7"/>
      <c r="H13" s="36"/>
      <c r="I13" s="7"/>
      <c r="J13" s="36"/>
      <c r="K13" s="7"/>
      <c r="L13" s="36"/>
      <c r="M13" s="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3"/>
      <c r="AA13" s="33"/>
      <c r="AB13" s="33"/>
    </row>
    <row r="14" spans="1:28" ht="10.5" customHeight="1">
      <c r="A14" s="33"/>
      <c r="B14" s="24" t="e">
        <f>(D14*100)/D45</f>
        <v>#DIV/0!</v>
      </c>
      <c r="C14" s="25">
        <f>RANK(D14,D6:D44)</f>
        <v>1</v>
      </c>
      <c r="D14" s="25">
        <f>COUNTIF(G7:Y43,"e")</f>
        <v>0</v>
      </c>
      <c r="E14" s="26" t="s">
        <v>12</v>
      </c>
      <c r="F14" s="19"/>
      <c r="G14" s="36"/>
      <c r="H14" s="7"/>
      <c r="I14" s="36"/>
      <c r="J14" s="7"/>
      <c r="K14" s="36"/>
      <c r="L14" s="7"/>
      <c r="M14" s="36"/>
      <c r="N14" s="7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3"/>
      <c r="AA14" s="33"/>
      <c r="AB14" s="33"/>
    </row>
    <row r="15" spans="1:28" ht="10.5" customHeight="1">
      <c r="A15" s="33"/>
      <c r="B15" s="39"/>
      <c r="C15" s="40"/>
      <c r="D15" s="40"/>
      <c r="E15" s="41"/>
      <c r="F15" s="42"/>
      <c r="G15" s="7"/>
      <c r="H15" s="36"/>
      <c r="I15" s="7"/>
      <c r="J15" s="36"/>
      <c r="K15" s="7"/>
      <c r="L15" s="36"/>
      <c r="M15" s="7"/>
      <c r="N15" s="36"/>
      <c r="O15" s="7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3"/>
      <c r="AA15" s="33"/>
      <c r="AB15" s="33"/>
    </row>
    <row r="16" spans="1:28" ht="10.5" customHeight="1">
      <c r="A16" s="33"/>
      <c r="B16" s="24" t="e">
        <f>(D16*100)/D45</f>
        <v>#DIV/0!</v>
      </c>
      <c r="C16" s="25">
        <f>RANK(D16,D6:D44)</f>
        <v>1</v>
      </c>
      <c r="D16" s="25">
        <f>COUNTIF(G7:Y43,"f")</f>
        <v>0</v>
      </c>
      <c r="E16" s="26" t="s">
        <v>13</v>
      </c>
      <c r="F16" s="19"/>
      <c r="G16" s="36"/>
      <c r="H16" s="7"/>
      <c r="I16" s="36"/>
      <c r="J16" s="7"/>
      <c r="K16" s="36"/>
      <c r="L16" s="7"/>
      <c r="M16" s="36"/>
      <c r="N16" s="7"/>
      <c r="O16" s="36"/>
      <c r="P16" s="7"/>
      <c r="Q16" s="36"/>
      <c r="R16" s="36"/>
      <c r="S16" s="36"/>
      <c r="T16" s="36"/>
      <c r="U16" s="36"/>
      <c r="V16" s="36"/>
      <c r="W16" s="36"/>
      <c r="X16" s="36"/>
      <c r="Y16" s="36"/>
      <c r="Z16" s="33"/>
      <c r="AA16" s="33"/>
      <c r="AB16" s="33"/>
    </row>
    <row r="17" spans="1:28" ht="10.5" customHeight="1">
      <c r="A17" s="33"/>
      <c r="B17" s="39"/>
      <c r="C17" s="40"/>
      <c r="D17" s="40"/>
      <c r="E17" s="41"/>
      <c r="F17" s="42"/>
      <c r="G17" s="7"/>
      <c r="H17" s="36"/>
      <c r="I17" s="7"/>
      <c r="J17" s="36"/>
      <c r="K17" s="7"/>
      <c r="L17" s="36"/>
      <c r="M17" s="7"/>
      <c r="N17" s="36"/>
      <c r="O17" s="7"/>
      <c r="P17" s="36"/>
      <c r="Q17" s="7"/>
      <c r="R17" s="36"/>
      <c r="S17" s="36"/>
      <c r="T17" s="36"/>
      <c r="U17" s="36"/>
      <c r="V17" s="36"/>
      <c r="W17" s="36"/>
      <c r="X17" s="36"/>
      <c r="Y17" s="36"/>
      <c r="Z17" s="33"/>
      <c r="AA17" s="33"/>
      <c r="AB17" s="33"/>
    </row>
    <row r="18" spans="1:28" ht="10.5" customHeight="1">
      <c r="A18" s="33"/>
      <c r="B18" s="24" t="e">
        <f>(D18*100)/D45</f>
        <v>#DIV/0!</v>
      </c>
      <c r="C18" s="25">
        <f>RANK(D18,D6:D44)</f>
        <v>1</v>
      </c>
      <c r="D18" s="25">
        <f>COUNTIF(G7:Y43,"g")</f>
        <v>0</v>
      </c>
      <c r="E18" s="26" t="s">
        <v>14</v>
      </c>
      <c r="F18" s="19"/>
      <c r="G18" s="36"/>
      <c r="H18" s="7"/>
      <c r="I18" s="36"/>
      <c r="J18" s="7"/>
      <c r="K18" s="36"/>
      <c r="L18" s="7"/>
      <c r="M18" s="36"/>
      <c r="N18" s="7"/>
      <c r="O18" s="36"/>
      <c r="P18" s="7"/>
      <c r="Q18" s="36"/>
      <c r="R18" s="7"/>
      <c r="S18" s="36"/>
      <c r="T18" s="36"/>
      <c r="U18" s="36"/>
      <c r="V18" s="36"/>
      <c r="W18" s="36"/>
      <c r="X18" s="36"/>
      <c r="Y18" s="36"/>
      <c r="Z18" s="33"/>
      <c r="AA18" s="33"/>
      <c r="AB18" s="33"/>
    </row>
    <row r="19" spans="1:28" ht="10.5" customHeight="1">
      <c r="A19" s="33"/>
      <c r="B19" s="39"/>
      <c r="C19" s="40"/>
      <c r="D19" s="40"/>
      <c r="E19" s="41"/>
      <c r="F19" s="42"/>
      <c r="G19" s="7"/>
      <c r="H19" s="36"/>
      <c r="I19" s="7"/>
      <c r="J19" s="43"/>
      <c r="K19" s="7"/>
      <c r="L19" s="36"/>
      <c r="M19" s="7"/>
      <c r="N19" s="36"/>
      <c r="O19" s="7"/>
      <c r="P19" s="36"/>
      <c r="Q19" s="7"/>
      <c r="R19" s="36"/>
      <c r="S19" s="7"/>
      <c r="T19" s="36"/>
      <c r="U19" s="36"/>
      <c r="V19" s="36"/>
      <c r="W19" s="36"/>
      <c r="X19" s="36"/>
      <c r="Y19" s="36"/>
      <c r="Z19" s="33"/>
      <c r="AA19" s="33"/>
      <c r="AB19" s="33"/>
    </row>
    <row r="20" spans="1:28" ht="10.5" customHeight="1">
      <c r="A20" s="33"/>
      <c r="B20" s="24" t="e">
        <f>(D20*100)/D45</f>
        <v>#DIV/0!</v>
      </c>
      <c r="C20" s="25">
        <f>RANK(D20,D6:D44)</f>
        <v>1</v>
      </c>
      <c r="D20" s="25">
        <f>COUNTIF(G7:Y43,"h")</f>
        <v>0</v>
      </c>
      <c r="E20" s="26" t="s">
        <v>15</v>
      </c>
      <c r="F20" s="19"/>
      <c r="G20" s="36"/>
      <c r="H20" s="7"/>
      <c r="I20" s="36"/>
      <c r="J20" s="7"/>
      <c r="K20" s="36"/>
      <c r="L20" s="7"/>
      <c r="M20" s="36"/>
      <c r="N20" s="7"/>
      <c r="O20" s="36"/>
      <c r="P20" s="7"/>
      <c r="Q20" s="36"/>
      <c r="R20" s="7"/>
      <c r="S20" s="36"/>
      <c r="T20" s="7"/>
      <c r="U20" s="36"/>
      <c r="V20" s="36"/>
      <c r="W20" s="36"/>
      <c r="X20" s="36"/>
      <c r="Y20" s="36"/>
      <c r="Z20" s="33"/>
      <c r="AA20" s="33"/>
      <c r="AB20" s="33"/>
    </row>
    <row r="21" spans="1:28" ht="10.5" customHeight="1">
      <c r="A21" s="33"/>
      <c r="B21" s="39"/>
      <c r="C21" s="40"/>
      <c r="D21" s="40"/>
      <c r="E21" s="41"/>
      <c r="F21" s="42"/>
      <c r="G21" s="7"/>
      <c r="H21" s="36"/>
      <c r="I21" s="7"/>
      <c r="J21" s="36"/>
      <c r="K21" s="7"/>
      <c r="L21" s="36"/>
      <c r="M21" s="7"/>
      <c r="N21" s="36"/>
      <c r="O21" s="7"/>
      <c r="P21" s="36"/>
      <c r="Q21" s="7"/>
      <c r="R21" s="36"/>
      <c r="S21" s="7"/>
      <c r="T21" s="36"/>
      <c r="U21" s="7"/>
      <c r="V21" s="36"/>
      <c r="W21" s="36"/>
      <c r="X21" s="36"/>
      <c r="Y21" s="36"/>
      <c r="Z21" s="33"/>
      <c r="AA21" s="33"/>
      <c r="AB21" s="33"/>
    </row>
    <row r="22" spans="1:28" ht="10.5" customHeight="1">
      <c r="A22" s="33"/>
      <c r="B22" s="24" t="e">
        <f>(D22*100)/D45</f>
        <v>#DIV/0!</v>
      </c>
      <c r="C22" s="25">
        <f>RANK(D22,D6:D44)</f>
        <v>1</v>
      </c>
      <c r="D22" s="25">
        <f>COUNTIF(G7:Y43,"i")</f>
        <v>0</v>
      </c>
      <c r="E22" s="26" t="s">
        <v>16</v>
      </c>
      <c r="F22" s="19"/>
      <c r="G22" s="36"/>
      <c r="H22" s="7"/>
      <c r="I22" s="36"/>
      <c r="J22" s="7"/>
      <c r="K22" s="36"/>
      <c r="L22" s="7"/>
      <c r="M22" s="36"/>
      <c r="N22" s="7"/>
      <c r="O22" s="36"/>
      <c r="P22" s="7"/>
      <c r="Q22" s="36"/>
      <c r="R22" s="7"/>
      <c r="S22" s="36"/>
      <c r="T22" s="7"/>
      <c r="U22" s="36"/>
      <c r="V22" s="7"/>
      <c r="W22" s="36"/>
      <c r="X22" s="36"/>
      <c r="Y22" s="36"/>
      <c r="Z22" s="33"/>
      <c r="AA22" s="33"/>
      <c r="AB22" s="33"/>
    </row>
    <row r="23" spans="1:28" ht="10.5" customHeight="1">
      <c r="A23" s="33"/>
      <c r="B23" s="39"/>
      <c r="C23" s="40"/>
      <c r="D23" s="40"/>
      <c r="E23" s="41"/>
      <c r="F23" s="42"/>
      <c r="G23" s="7"/>
      <c r="H23" s="36"/>
      <c r="I23" s="7"/>
      <c r="J23" s="36"/>
      <c r="K23" s="7"/>
      <c r="L23" s="36"/>
      <c r="M23" s="7"/>
      <c r="N23" s="36"/>
      <c r="O23" s="7"/>
      <c r="P23" s="36"/>
      <c r="Q23" s="7"/>
      <c r="R23" s="36"/>
      <c r="S23" s="7"/>
      <c r="T23" s="36"/>
      <c r="U23" s="7"/>
      <c r="V23" s="36"/>
      <c r="W23" s="7"/>
      <c r="X23" s="36"/>
      <c r="Y23" s="36"/>
      <c r="Z23" s="33"/>
      <c r="AA23" s="33"/>
      <c r="AB23" s="33"/>
    </row>
    <row r="24" spans="1:28" ht="10.5" customHeight="1">
      <c r="A24" s="33"/>
      <c r="B24" s="24" t="e">
        <f>(D24*100)/D45</f>
        <v>#DIV/0!</v>
      </c>
      <c r="C24" s="25">
        <f>RANK(D24,D6:D44)</f>
        <v>1</v>
      </c>
      <c r="D24" s="25">
        <f>COUNTIF(G7:Y43,"j")</f>
        <v>0</v>
      </c>
      <c r="E24" s="26" t="s">
        <v>17</v>
      </c>
      <c r="F24" s="19"/>
      <c r="G24" s="36"/>
      <c r="H24" s="7"/>
      <c r="I24" s="36"/>
      <c r="J24" s="7"/>
      <c r="K24" s="36"/>
      <c r="L24" s="7"/>
      <c r="M24" s="36"/>
      <c r="N24" s="7"/>
      <c r="O24" s="36"/>
      <c r="P24" s="7"/>
      <c r="Q24" s="36"/>
      <c r="R24" s="7"/>
      <c r="S24" s="36"/>
      <c r="T24" s="7"/>
      <c r="U24" s="36"/>
      <c r="V24" s="7"/>
      <c r="W24" s="36"/>
      <c r="X24" s="7"/>
      <c r="Y24" s="36"/>
      <c r="Z24" s="33"/>
      <c r="AA24" s="33"/>
      <c r="AB24" s="33"/>
    </row>
    <row r="25" spans="1:28" ht="10.5" customHeight="1">
      <c r="A25" s="33"/>
      <c r="B25" s="39"/>
      <c r="C25" s="40"/>
      <c r="D25" s="40"/>
      <c r="E25" s="41"/>
      <c r="F25" s="42"/>
      <c r="G25" s="7"/>
      <c r="H25" s="36"/>
      <c r="I25" s="7"/>
      <c r="J25" s="36"/>
      <c r="K25" s="7"/>
      <c r="L25" s="36"/>
      <c r="M25" s="7"/>
      <c r="N25" s="36"/>
      <c r="O25" s="7"/>
      <c r="P25" s="36"/>
      <c r="Q25" s="7"/>
      <c r="R25" s="36"/>
      <c r="S25" s="7"/>
      <c r="T25" s="36"/>
      <c r="U25" s="7"/>
      <c r="V25" s="36"/>
      <c r="W25" s="7"/>
      <c r="X25" s="36"/>
      <c r="Y25" s="7"/>
      <c r="Z25" s="33"/>
      <c r="AA25" s="33"/>
      <c r="AB25" s="33"/>
    </row>
    <row r="26" spans="1:28" ht="10.5" customHeight="1">
      <c r="A26" s="33"/>
      <c r="B26" s="24" t="e">
        <f>(D26*100)/D45</f>
        <v>#DIV/0!</v>
      </c>
      <c r="C26" s="25">
        <f>RANK(D26,D6:D44)</f>
        <v>1</v>
      </c>
      <c r="D26" s="25">
        <f>COUNTIF(G7:Y43,"k")</f>
        <v>0</v>
      </c>
      <c r="E26" s="26" t="s">
        <v>18</v>
      </c>
      <c r="F26" s="19"/>
      <c r="G26" s="36"/>
      <c r="H26" s="7"/>
      <c r="I26" s="36"/>
      <c r="J26" s="7"/>
      <c r="K26" s="36"/>
      <c r="L26" s="7"/>
      <c r="M26" s="36"/>
      <c r="N26" s="7"/>
      <c r="O26" s="36"/>
      <c r="P26" s="7"/>
      <c r="Q26" s="36"/>
      <c r="R26" s="7"/>
      <c r="S26" s="36"/>
      <c r="T26" s="7"/>
      <c r="U26" s="36"/>
      <c r="V26" s="7"/>
      <c r="W26" s="36"/>
      <c r="X26" s="7"/>
      <c r="Y26" s="36"/>
      <c r="Z26" s="33"/>
      <c r="AA26" s="33"/>
      <c r="AB26" s="33"/>
    </row>
    <row r="27" spans="1:28" ht="10.5" customHeight="1">
      <c r="A27" s="33"/>
      <c r="B27" s="39"/>
      <c r="C27" s="40"/>
      <c r="D27" s="40"/>
      <c r="E27" s="41"/>
      <c r="F27" s="42"/>
      <c r="G27" s="7"/>
      <c r="H27" s="36"/>
      <c r="I27" s="7"/>
      <c r="J27" s="36"/>
      <c r="K27" s="7"/>
      <c r="L27" s="36"/>
      <c r="M27" s="7"/>
      <c r="N27" s="36"/>
      <c r="O27" s="7"/>
      <c r="P27" s="36"/>
      <c r="Q27" s="7"/>
      <c r="R27" s="36"/>
      <c r="S27" s="7"/>
      <c r="T27" s="36"/>
      <c r="U27" s="7"/>
      <c r="V27" s="36"/>
      <c r="W27" s="7"/>
      <c r="X27" s="36"/>
      <c r="Y27" s="36"/>
      <c r="Z27" s="33"/>
      <c r="AA27" s="33"/>
      <c r="AB27" s="33"/>
    </row>
    <row r="28" spans="1:28" ht="10.5" customHeight="1">
      <c r="A28" s="33"/>
      <c r="B28" s="24" t="e">
        <f>(D28*100)/D45</f>
        <v>#DIV/0!</v>
      </c>
      <c r="C28" s="25">
        <f>RANK(D28,D6:D44)</f>
        <v>1</v>
      </c>
      <c r="D28" s="25">
        <f>COUNTIF(G7:Y43,"l")</f>
        <v>0</v>
      </c>
      <c r="E28" s="26" t="s">
        <v>19</v>
      </c>
      <c r="F28" s="19"/>
      <c r="G28" s="36"/>
      <c r="H28" s="7"/>
      <c r="I28" s="36"/>
      <c r="J28" s="7"/>
      <c r="K28" s="36"/>
      <c r="L28" s="7"/>
      <c r="M28" s="36"/>
      <c r="N28" s="7"/>
      <c r="O28" s="36"/>
      <c r="P28" s="7"/>
      <c r="Q28" s="36"/>
      <c r="R28" s="7"/>
      <c r="S28" s="36"/>
      <c r="T28" s="7"/>
      <c r="U28" s="36"/>
      <c r="V28" s="7"/>
      <c r="W28" s="36"/>
      <c r="X28" s="36"/>
      <c r="Y28" s="36"/>
      <c r="Z28" s="33"/>
      <c r="AA28" s="33"/>
      <c r="AB28" s="33"/>
    </row>
    <row r="29" spans="1:28" ht="10.5" customHeight="1">
      <c r="A29" s="33"/>
      <c r="B29" s="39"/>
      <c r="C29" s="40"/>
      <c r="D29" s="40"/>
      <c r="E29" s="41"/>
      <c r="F29" s="42"/>
      <c r="G29" s="7"/>
      <c r="H29" s="36"/>
      <c r="I29" s="7"/>
      <c r="J29" s="36"/>
      <c r="K29" s="7"/>
      <c r="L29" s="36"/>
      <c r="M29" s="7"/>
      <c r="N29" s="36"/>
      <c r="O29" s="7"/>
      <c r="P29" s="36"/>
      <c r="Q29" s="7"/>
      <c r="R29" s="36"/>
      <c r="S29" s="7"/>
      <c r="T29" s="36"/>
      <c r="U29" s="7"/>
      <c r="V29" s="36"/>
      <c r="W29" s="36"/>
      <c r="X29" s="36"/>
      <c r="Y29" s="36"/>
      <c r="Z29" s="33"/>
      <c r="AA29" s="33"/>
      <c r="AB29" s="33"/>
    </row>
    <row r="30" spans="1:28" ht="10.5" customHeight="1">
      <c r="A30" s="33"/>
      <c r="B30" s="24" t="e">
        <f>(D30*100)/D45</f>
        <v>#DIV/0!</v>
      </c>
      <c r="C30" s="25">
        <f>RANK(D30,D6:D44)</f>
        <v>1</v>
      </c>
      <c r="D30" s="25">
        <f>COUNTIF(G7:Y43,"m")</f>
        <v>0</v>
      </c>
      <c r="E30" s="26" t="s">
        <v>20</v>
      </c>
      <c r="F30" s="19"/>
      <c r="G30" s="36"/>
      <c r="H30" s="7"/>
      <c r="I30" s="36"/>
      <c r="J30" s="7"/>
      <c r="K30" s="36"/>
      <c r="L30" s="7"/>
      <c r="M30" s="36"/>
      <c r="N30" s="7"/>
      <c r="O30" s="36"/>
      <c r="P30" s="7"/>
      <c r="Q30" s="36"/>
      <c r="R30" s="7"/>
      <c r="S30" s="36"/>
      <c r="T30" s="7"/>
      <c r="U30" s="36"/>
      <c r="V30" s="36"/>
      <c r="W30" s="36"/>
      <c r="X30" s="36"/>
      <c r="Y30" s="36"/>
      <c r="Z30" s="33"/>
      <c r="AA30" s="33"/>
      <c r="AB30" s="33"/>
    </row>
    <row r="31" spans="1:28" ht="10.5" customHeight="1">
      <c r="A31" s="33"/>
      <c r="B31" s="39"/>
      <c r="C31" s="40"/>
      <c r="D31" s="40"/>
      <c r="E31" s="41"/>
      <c r="F31" s="42"/>
      <c r="G31" s="7"/>
      <c r="H31" s="36"/>
      <c r="I31" s="7"/>
      <c r="J31" s="36"/>
      <c r="K31" s="7"/>
      <c r="L31" s="36"/>
      <c r="M31" s="7"/>
      <c r="N31" s="36"/>
      <c r="O31" s="7"/>
      <c r="P31" s="36"/>
      <c r="Q31" s="7"/>
      <c r="R31" s="36"/>
      <c r="S31" s="7"/>
      <c r="T31" s="36"/>
      <c r="U31" s="36"/>
      <c r="V31" s="36"/>
      <c r="W31" s="36"/>
      <c r="X31" s="36"/>
      <c r="Y31" s="36"/>
      <c r="Z31" s="33"/>
      <c r="AA31" s="33"/>
      <c r="AB31" s="33"/>
    </row>
    <row r="32" spans="1:28" ht="10.5" customHeight="1">
      <c r="A32" s="33"/>
      <c r="B32" s="24" t="e">
        <f>(D32*100)/D45</f>
        <v>#DIV/0!</v>
      </c>
      <c r="C32" s="25">
        <f>RANK(D32,D6:D44)</f>
        <v>1</v>
      </c>
      <c r="D32" s="25">
        <f>COUNTIF(G7:Y43,"n")</f>
        <v>0</v>
      </c>
      <c r="E32" s="26" t="s">
        <v>21</v>
      </c>
      <c r="F32" s="19"/>
      <c r="G32" s="36"/>
      <c r="H32" s="7"/>
      <c r="I32" s="36"/>
      <c r="J32" s="7"/>
      <c r="K32" s="36"/>
      <c r="L32" s="7"/>
      <c r="M32" s="36"/>
      <c r="N32" s="7"/>
      <c r="O32" s="36"/>
      <c r="P32" s="7"/>
      <c r="Q32" s="36"/>
      <c r="R32" s="7"/>
      <c r="S32" s="36"/>
      <c r="T32" s="36"/>
      <c r="U32" s="36"/>
      <c r="V32" s="36"/>
      <c r="W32" s="36"/>
      <c r="X32" s="36"/>
      <c r="Y32" s="36"/>
      <c r="Z32" s="33"/>
      <c r="AA32" s="33"/>
      <c r="AB32" s="33"/>
    </row>
    <row r="33" spans="1:28" ht="10.5" customHeight="1">
      <c r="A33" s="33"/>
      <c r="B33" s="39"/>
      <c r="C33" s="40"/>
      <c r="D33" s="40"/>
      <c r="E33" s="41"/>
      <c r="F33" s="42"/>
      <c r="G33" s="7"/>
      <c r="H33" s="36"/>
      <c r="I33" s="7"/>
      <c r="J33" s="36"/>
      <c r="K33" s="7"/>
      <c r="L33" s="36"/>
      <c r="M33" s="7"/>
      <c r="N33" s="36"/>
      <c r="O33" s="7"/>
      <c r="P33" s="36"/>
      <c r="Q33" s="7"/>
      <c r="R33" s="36"/>
      <c r="S33" s="36"/>
      <c r="T33" s="36"/>
      <c r="U33" s="36"/>
      <c r="V33" s="36"/>
      <c r="W33" s="36"/>
      <c r="X33" s="36"/>
      <c r="Y33" s="36"/>
      <c r="Z33" s="33"/>
      <c r="AA33" s="33"/>
      <c r="AB33" s="33"/>
    </row>
    <row r="34" spans="1:28" ht="10.5" customHeight="1">
      <c r="A34" s="33"/>
      <c r="B34" s="24" t="e">
        <f>(D34*100)/D45</f>
        <v>#DIV/0!</v>
      </c>
      <c r="C34" s="25">
        <f>RANK(D34,D6:D44)</f>
        <v>1</v>
      </c>
      <c r="D34" s="25">
        <f>COUNTIF(G7:Y43,"o")</f>
        <v>0</v>
      </c>
      <c r="E34" s="26" t="s">
        <v>22</v>
      </c>
      <c r="F34" s="19"/>
      <c r="G34" s="36"/>
      <c r="H34" s="7"/>
      <c r="I34" s="36"/>
      <c r="J34" s="7"/>
      <c r="K34" s="36"/>
      <c r="L34" s="7"/>
      <c r="M34" s="36"/>
      <c r="N34" s="7"/>
      <c r="O34" s="36"/>
      <c r="P34" s="7"/>
      <c r="Q34" s="36"/>
      <c r="R34" s="36"/>
      <c r="S34" s="36"/>
      <c r="T34" s="36"/>
      <c r="U34" s="36"/>
      <c r="V34" s="36"/>
      <c r="W34" s="36"/>
      <c r="X34" s="36"/>
      <c r="Y34" s="36"/>
      <c r="Z34" s="33"/>
      <c r="AA34" s="33"/>
      <c r="AB34" s="33"/>
    </row>
    <row r="35" spans="1:28" ht="10.5" customHeight="1">
      <c r="A35" s="33"/>
      <c r="B35" s="39"/>
      <c r="C35" s="40"/>
      <c r="D35" s="40"/>
      <c r="E35" s="41"/>
      <c r="F35" s="42"/>
      <c r="G35" s="7"/>
      <c r="H35" s="36"/>
      <c r="I35" s="7"/>
      <c r="J35" s="36"/>
      <c r="K35" s="7"/>
      <c r="L35" s="36"/>
      <c r="M35" s="7"/>
      <c r="N35" s="36"/>
      <c r="O35" s="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3"/>
      <c r="AA35" s="33"/>
      <c r="AB35" s="33"/>
    </row>
    <row r="36" spans="1:28" ht="10.5" customHeight="1">
      <c r="A36" s="33"/>
      <c r="B36" s="24" t="e">
        <f>(D26*100)/D45</f>
        <v>#DIV/0!</v>
      </c>
      <c r="C36" s="25">
        <f>RANK(D36,D6:D44)</f>
        <v>1</v>
      </c>
      <c r="D36" s="25">
        <f>COUNTIF(G7:Y43,"p")</f>
        <v>0</v>
      </c>
      <c r="E36" s="26" t="s">
        <v>23</v>
      </c>
      <c r="F36" s="19"/>
      <c r="G36" s="36"/>
      <c r="H36" s="7"/>
      <c r="I36" s="36"/>
      <c r="J36" s="7"/>
      <c r="K36" s="36"/>
      <c r="L36" s="7"/>
      <c r="M36" s="36"/>
      <c r="N36" s="7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3"/>
      <c r="AA36" s="33"/>
      <c r="AB36" s="33"/>
    </row>
    <row r="37" spans="1:28" ht="10.5" customHeight="1">
      <c r="A37" s="33"/>
      <c r="B37" s="39"/>
      <c r="C37" s="40"/>
      <c r="D37" s="40"/>
      <c r="E37" s="41"/>
      <c r="F37" s="42"/>
      <c r="G37" s="7"/>
      <c r="H37" s="36"/>
      <c r="I37" s="7"/>
      <c r="J37" s="36"/>
      <c r="K37" s="7"/>
      <c r="L37" s="36"/>
      <c r="M37" s="7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3"/>
      <c r="AA37" s="33"/>
      <c r="AB37" s="33"/>
    </row>
    <row r="38" spans="1:28" ht="10.5" customHeight="1">
      <c r="A38" s="33"/>
      <c r="B38" s="24" t="e">
        <f>(D38*100)/D45</f>
        <v>#DIV/0!</v>
      </c>
      <c r="C38" s="25">
        <f>RANK(D38,D6:D44)</f>
        <v>1</v>
      </c>
      <c r="D38" s="25">
        <f>COUNTIF(G7:Y43,"q")</f>
        <v>0</v>
      </c>
      <c r="E38" s="26" t="s">
        <v>24</v>
      </c>
      <c r="F38" s="19"/>
      <c r="G38" s="36"/>
      <c r="H38" s="7"/>
      <c r="I38" s="36"/>
      <c r="J38" s="7"/>
      <c r="K38" s="36"/>
      <c r="L38" s="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3"/>
      <c r="AA38" s="33"/>
      <c r="AB38" s="33"/>
    </row>
    <row r="39" spans="1:28" ht="10.5" customHeight="1">
      <c r="A39" s="33"/>
      <c r="B39" s="39"/>
      <c r="C39" s="40"/>
      <c r="D39" s="40"/>
      <c r="E39" s="41"/>
      <c r="F39" s="42"/>
      <c r="G39" s="7"/>
      <c r="H39" s="36"/>
      <c r="I39" s="7"/>
      <c r="J39" s="36"/>
      <c r="K39" s="7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3"/>
      <c r="AA39" s="33"/>
      <c r="AB39" s="33"/>
    </row>
    <row r="40" spans="1:28" ht="10.5" customHeight="1">
      <c r="A40" s="33"/>
      <c r="B40" s="24" t="e">
        <f>(D40*100)/D45</f>
        <v>#DIV/0!</v>
      </c>
      <c r="C40" s="25">
        <f>RANK(D40,D6:D44)</f>
        <v>1</v>
      </c>
      <c r="D40" s="25">
        <f>COUNTIF(G7:Y43,"r")</f>
        <v>0</v>
      </c>
      <c r="E40" s="26" t="s">
        <v>25</v>
      </c>
      <c r="F40" s="19"/>
      <c r="G40" s="36"/>
      <c r="H40" s="7"/>
      <c r="I40" s="36"/>
      <c r="J40" s="7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3"/>
      <c r="AA40" s="33"/>
      <c r="AB40" s="33"/>
    </row>
    <row r="41" spans="1:28" ht="10.5" customHeight="1">
      <c r="A41" s="33"/>
      <c r="B41" s="39"/>
      <c r="C41" s="40"/>
      <c r="D41" s="40"/>
      <c r="E41" s="41"/>
      <c r="F41" s="42"/>
      <c r="G41" s="7"/>
      <c r="H41" s="36"/>
      <c r="I41" s="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3"/>
      <c r="AA41" s="33"/>
      <c r="AB41" s="33"/>
    </row>
    <row r="42" spans="1:28" ht="10.5" customHeight="1">
      <c r="A42" s="33"/>
      <c r="B42" s="24" t="e">
        <f>(D42*100)/D45</f>
        <v>#DIV/0!</v>
      </c>
      <c r="C42" s="25">
        <f>RANK(D42,D6:D44)</f>
        <v>1</v>
      </c>
      <c r="D42" s="25">
        <f>COUNTIF(G7:Y43,"s")</f>
        <v>0</v>
      </c>
      <c r="E42" s="26" t="s">
        <v>26</v>
      </c>
      <c r="F42" s="19"/>
      <c r="G42" s="36"/>
      <c r="H42" s="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3"/>
      <c r="AA42" s="33"/>
      <c r="AB42" s="33"/>
    </row>
    <row r="43" spans="1:28" ht="10.5" customHeight="1">
      <c r="A43" s="33"/>
      <c r="B43" s="39"/>
      <c r="C43" s="40"/>
      <c r="D43" s="40"/>
      <c r="E43" s="41"/>
      <c r="F43" s="42"/>
      <c r="G43" s="7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3"/>
      <c r="AA43" s="33"/>
      <c r="AB43" s="33"/>
    </row>
    <row r="44" spans="1:28" ht="10.5" customHeight="1" thickBot="1">
      <c r="A44" s="33"/>
      <c r="B44" s="21" t="e">
        <f>(D44*100)/D45</f>
        <v>#DIV/0!</v>
      </c>
      <c r="C44" s="22">
        <f>RANK(D44,D6:D44)</f>
        <v>1</v>
      </c>
      <c r="D44" s="22">
        <f>COUNTIF(G7:Y43,"t")</f>
        <v>0</v>
      </c>
      <c r="E44" s="23" t="s">
        <v>27</v>
      </c>
      <c r="F44" s="20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3"/>
      <c r="AA44" s="33"/>
      <c r="AB44" s="33"/>
    </row>
    <row r="45" spans="1:28" ht="14.25" thickBot="1" thickTop="1">
      <c r="A45" s="37" t="s">
        <v>28</v>
      </c>
      <c r="B45" s="38" t="e">
        <f>SUM(B6:B44)</f>
        <v>#DIV/0!</v>
      </c>
      <c r="C45" s="38"/>
      <c r="D45" s="38">
        <f>SUM(D6:D44)</f>
        <v>0</v>
      </c>
      <c r="E45" s="38"/>
      <c r="F45" s="33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3"/>
      <c r="AA45" s="33"/>
      <c r="AB45" s="33"/>
    </row>
    <row r="46" spans="1:28" ht="13.5" thickTop="1">
      <c r="A46" s="33"/>
      <c r="B46" s="33"/>
      <c r="C46" s="33"/>
      <c r="D46" s="33"/>
      <c r="E46" s="33"/>
      <c r="F46" s="33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3"/>
      <c r="AA46" s="33"/>
      <c r="AB46" s="33"/>
    </row>
  </sheetData>
  <sheetProtection sheet="1" objects="1" scenarios="1"/>
  <printOptions/>
  <pageMargins left="0.76" right="0.3937007874015748" top="0.42" bottom="0.48" header="0.41" footer="0.27"/>
  <pageSetup horizontalDpi="300" verticalDpi="300" orientation="landscape" paperSize="9" r:id="rId2"/>
  <headerFooter alignWithMargins="0">
    <oddFooter>&amp;L&amp;9Beat Kirchhofer, kinformatik&amp;C&amp;9Präferenzmatrix&amp;R&amp;9&amp;D, 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Präferenzmatrix</dc:title>
  <dc:subject>Projektmanagement</dc:subject>
  <dc:creator>kinformatik</dc:creator>
  <cp:keywords/>
  <dc:description/>
  <cp:lastModifiedBy>Beat Kirchhofer</cp:lastModifiedBy>
  <cp:lastPrinted>2004-01-06T19:01:36Z</cp:lastPrinted>
  <dcterms:created xsi:type="dcterms:W3CDTF">2004-01-06T12:17:16Z</dcterms:created>
  <dcterms:modified xsi:type="dcterms:W3CDTF">2004-01-06T19:02:49Z</dcterms:modified>
  <cp:category/>
  <cp:version/>
  <cp:contentType/>
  <cp:contentStatus/>
</cp:coreProperties>
</file>